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<sst xmlns="http://schemas.openxmlformats.org/spreadsheetml/2006/main" count="120" uniqueCount="112">
  <si>
    <t>BILANCIO SCUOLA PARITARIA - ROMA SCUOLA</t>
  </si>
  <si>
    <t>STATO PATRIMONIALE</t>
  </si>
  <si>
    <t>TOTALE</t>
  </si>
  <si>
    <t>ATTIVITA'</t>
  </si>
  <si>
    <t>ATTREZZATURE</t>
  </si>
  <si>
    <t>MOBILI D'UFFICIO</t>
  </si>
  <si>
    <t>IMMOBILI</t>
  </si>
  <si>
    <t>RIMANENZE FINALI</t>
  </si>
  <si>
    <t>TOTALE ATTIVITA'</t>
  </si>
  <si>
    <t>PASSIVITA'</t>
  </si>
  <si>
    <t>DOTAZIONE NETTA</t>
  </si>
  <si>
    <t>FATTURE DA RICEVERE</t>
  </si>
  <si>
    <t>TOTALE PASSIVITA'</t>
  </si>
  <si>
    <t>CONTO ECONOMICO</t>
  </si>
  <si>
    <t>SCUOLA ELEMENTARE</t>
  </si>
  <si>
    <t>SCUOLA MATERNA</t>
  </si>
  <si>
    <t>COSTI</t>
  </si>
  <si>
    <t>RIMANENZE INIZIALI</t>
  </si>
  <si>
    <t>SPESE VARIE</t>
  </si>
  <si>
    <t>PRESTAZIONI SUORE</t>
  </si>
  <si>
    <t>ACQUA</t>
  </si>
  <si>
    <t>TOTALE COSTI</t>
  </si>
  <si>
    <t>RICAVI</t>
  </si>
  <si>
    <t>CORRISPETTIVI</t>
  </si>
  <si>
    <t>SUSSIDIO</t>
  </si>
  <si>
    <t>TOTALE RICAVI</t>
  </si>
  <si>
    <t>ARREDAMENTO</t>
  </si>
  <si>
    <t>ATTREZZATURE D'UFFICIO</t>
  </si>
  <si>
    <t>IMPIANTO DI RISCALDAMENTO</t>
  </si>
  <si>
    <t>MANUTENZIONI STRAORDINARIE</t>
  </si>
  <si>
    <t>DEBITI VERSO CASA MADRE</t>
  </si>
  <si>
    <t>RISCONTI ATTIVI</t>
  </si>
  <si>
    <t>PRESTAZIONI DI TERZI</t>
  </si>
  <si>
    <t>SPESE GIARDINO E PIANTE</t>
  </si>
  <si>
    <t>IMPIANTO ELETTRICO</t>
  </si>
  <si>
    <t>IMPIANTO TELEFONICO</t>
  </si>
  <si>
    <t>ALTRI ONERI PLURIENNALI</t>
  </si>
  <si>
    <t>IMPIANTI</t>
  </si>
  <si>
    <t>COMPUTER ED ACCESSORI</t>
  </si>
  <si>
    <t>ERARIO C/RIT.SUBITE</t>
  </si>
  <si>
    <t xml:space="preserve">BANCA </t>
  </si>
  <si>
    <t>F.DO AMM.TO ALTRI ONERI PLUR.</t>
  </si>
  <si>
    <t>F.DO AMM.TO IMMOBILI</t>
  </si>
  <si>
    <t>F.DO AMM.TO IMP.ELETTRICO</t>
  </si>
  <si>
    <t>F.DO AMM.TO IMP.TELEFONICO</t>
  </si>
  <si>
    <t>F.DO AMM.TO IMPIANTI</t>
  </si>
  <si>
    <t>F.DO AMM.TO IMPIANTO RISCALD.</t>
  </si>
  <si>
    <t>F.DO AMM.TO ATTREZZATURE</t>
  </si>
  <si>
    <t>F.DO AMM.TO ATTR.D'UFFICIO</t>
  </si>
  <si>
    <t>F.DO AMM.TO COMPUTER ED ACC.</t>
  </si>
  <si>
    <t>F.DO AMM.TO ARREDI</t>
  </si>
  <si>
    <t>F.DO AMM.TO MOBILI D'UFFICIO</t>
  </si>
  <si>
    <t>RISERVA DI RIVALUTAZ.</t>
  </si>
  <si>
    <t>FONDO TFR</t>
  </si>
  <si>
    <t>FORNITORE</t>
  </si>
  <si>
    <t>ERARIO C/IVA</t>
  </si>
  <si>
    <t>DEBITO V/INPS LAVOR.DIP.</t>
  </si>
  <si>
    <t>DIPENDENTI C/RETRIBUZIONI</t>
  </si>
  <si>
    <t>MATERIALE DIDATTICO</t>
  </si>
  <si>
    <t>MATERIALI PER MANUTEZIONI</t>
  </si>
  <si>
    <t>CANCELLERIA E STAMPATI</t>
  </si>
  <si>
    <t>BENI &lt; 516</t>
  </si>
  <si>
    <t>ENERGIA ELETTRICA</t>
  </si>
  <si>
    <t>GAS RISCALDAMENTO</t>
  </si>
  <si>
    <t>MANUT.IMPIANTO ELETTRICO</t>
  </si>
  <si>
    <t>MANUT.IMPIANTO ANTINCENDIO</t>
  </si>
  <si>
    <t>CANONI ASSISTENZA SOFTWARE</t>
  </si>
  <si>
    <t>SPESE TENUTA CONTAB./PAGHE</t>
  </si>
  <si>
    <t>CONSULENZA DIREZIONALE</t>
  </si>
  <si>
    <t>ASSICURAZIONI</t>
  </si>
  <si>
    <t>SPESE DI PULIZIA INTERNI</t>
  </si>
  <si>
    <t>VALORI POSTALI E BOLLATI</t>
  </si>
  <si>
    <t>PRESTAZIONI DIDATTICHE</t>
  </si>
  <si>
    <t>CANONI NOLEGGIO</t>
  </si>
  <si>
    <t>COSTO PER IL PERSONALE</t>
  </si>
  <si>
    <t>AMM.TO IMMOB.IMMATERIALI</t>
  </si>
  <si>
    <t>AMM.TO IMMOB.MATERIALI</t>
  </si>
  <si>
    <t>TASSA SUI RIFIUTI</t>
  </si>
  <si>
    <t>QUOTE ASSOCIATIVE</t>
  </si>
  <si>
    <t>SPESE DIVERSE BANCARIE</t>
  </si>
  <si>
    <t>ALTRI RICAVI</t>
  </si>
  <si>
    <t>IMPIANTO ASCENSORE</t>
  </si>
  <si>
    <t>F.DO AMM.TO IMP ASCENSORE</t>
  </si>
  <si>
    <t>PROGETTO SCUOLA</t>
  </si>
  <si>
    <t>ABBUONI PASSIVI</t>
  </si>
  <si>
    <t>COSTI INDEDUCIBILI</t>
  </si>
  <si>
    <t>CASSA</t>
  </si>
  <si>
    <t>CONSULENZE</t>
  </si>
  <si>
    <t>CORSI DI FORMAZIONE</t>
  </si>
  <si>
    <t>TASSA OCC SUOLO PUBBLICO</t>
  </si>
  <si>
    <t>MEDICINALI</t>
  </si>
  <si>
    <t>RICAVI ACCESSORI DIVERSI</t>
  </si>
  <si>
    <t>PERDITA D'ESERCIZIO</t>
  </si>
  <si>
    <t>SOFTWARE GENERICO</t>
  </si>
  <si>
    <t>CLIENTE</t>
  </si>
  <si>
    <t>F.DO AMM.TO SOFTWARE SPECIFICI</t>
  </si>
  <si>
    <t>TRASPORTI</t>
  </si>
  <si>
    <t>ARROTONDAMENTI ATTIVI</t>
  </si>
  <si>
    <t>CONSULENZE TECNICHE</t>
  </si>
  <si>
    <t>SPESE COVID/SANIFICAZIONE</t>
  </si>
  <si>
    <t>MANUT. IMPIANTO TELEFONICO</t>
  </si>
  <si>
    <t>MANUT. ATTREZZATURE</t>
  </si>
  <si>
    <t>MANUT. MACCHINE D'UFFICIO EL.</t>
  </si>
  <si>
    <t>MANUTENZIONE ASCENSORE</t>
  </si>
  <si>
    <t>GIORNALI E RIVISTE</t>
  </si>
  <si>
    <t>SPESE GENERALI</t>
  </si>
  <si>
    <t>RIMBORSO SPESE</t>
  </si>
  <si>
    <t xml:space="preserve">                               ANNO 2020</t>
  </si>
  <si>
    <t>IMPIANTO DI CONDIZIONAMENTO</t>
  </si>
  <si>
    <t>NOTE CREDITO DA RICEVERE</t>
  </si>
  <si>
    <t>CREDITI VERSO CASA MADRE</t>
  </si>
  <si>
    <t>F.DO AMM.TO IMPIANTO DI CONDIZ.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</si>
</sst>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_-* #,##0.00_-;\-* #,##0.00_-;_-* &quot;-&quot;_-;_-@_-"/>
    <numFmt numFmtId="180" formatCode="_-[$€]\ * #,##0.00_-;\-[$€]\ * #,##0.00_-;_-[$€]\ * &quot;-&quot;??_-;_-@_-"/>
    <numFmt numFmtId="181" formatCode="_-* #,##0.00\ [$€-1007]_-;\-* #,##0.00\ [$€-1007]_-;_-* &quot;-&quot;??\ [$€-1007]_-;_-@_-"/>
    <numFmt numFmtId="182" formatCode="_-* #,##0.00\ [$€-803]_-;\-* #,##0.00\ [$€-803]_-;_-* &quot;-&quot;??\ [$€-803]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2" applyNumberFormat="0" applyFill="0" applyAlignment="0" applyProtection="0"/>
    <xf numFmtId="0" fontId="23" fillId="20" borderId="3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180" fontId="0" fillId="0" borderId="0" applyFont="0" applyFill="0" applyBorder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0" fillId="29" borderId="4" applyNumberFormat="0" applyFont="0" applyAlignment="0" applyProtection="0"/>
    <xf numFmtId="0" fontId="26" fillId="19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79" fontId="0" fillId="0" borderId="10" xfId="45" applyNumberFormat="1" applyFont="1" applyBorder="1" applyAlignment="1">
      <alignment horizontal="center"/>
    </xf>
    <xf numFmtId="179" fontId="0" fillId="0" borderId="0" xfId="45" applyNumberFormat="1" applyFont="1" applyBorder="1" applyAlignment="1">
      <alignment/>
    </xf>
    <xf numFmtId="179" fontId="0" fillId="0" borderId="0" xfId="45" applyNumberFormat="1" applyFont="1" applyAlignment="1">
      <alignment/>
    </xf>
    <xf numFmtId="179" fontId="0" fillId="0" borderId="11" xfId="45" applyNumberFormat="1" applyFont="1" applyBorder="1" applyAlignment="1">
      <alignment/>
    </xf>
    <xf numFmtId="179" fontId="1" fillId="0" borderId="12" xfId="45" applyNumberFormat="1" applyFont="1" applyBorder="1" applyAlignment="1">
      <alignment/>
    </xf>
    <xf numFmtId="179" fontId="1" fillId="0" borderId="12" xfId="45" applyNumberFormat="1" applyFont="1" applyBorder="1" applyAlignment="1">
      <alignment horizontal="center"/>
    </xf>
    <xf numFmtId="179" fontId="0" fillId="0" borderId="12" xfId="45" applyNumberFormat="1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0" xfId="45" applyNumberFormat="1" applyFont="1" applyBorder="1" applyAlignment="1">
      <alignment/>
    </xf>
    <xf numFmtId="0" fontId="0" fillId="0" borderId="0" xfId="0" applyBorder="1" applyAlignment="1">
      <alignment/>
    </xf>
    <xf numFmtId="180" fontId="0" fillId="0" borderId="10" xfId="42" applyFont="1" applyBorder="1" applyAlignment="1">
      <alignment horizontal="right"/>
    </xf>
    <xf numFmtId="180" fontId="1" fillId="0" borderId="12" xfId="42" applyFont="1" applyBorder="1" applyAlignment="1">
      <alignment horizontal="right"/>
    </xf>
    <xf numFmtId="180" fontId="0" fillId="0" borderId="0" xfId="42" applyFont="1" applyBorder="1" applyAlignment="1">
      <alignment/>
    </xf>
    <xf numFmtId="180" fontId="0" fillId="0" borderId="10" xfId="42" applyFont="1" applyBorder="1" applyAlignment="1">
      <alignment/>
    </xf>
    <xf numFmtId="180" fontId="1" fillId="0" borderId="12" xfId="42" applyFont="1" applyBorder="1" applyAlignment="1">
      <alignment/>
    </xf>
    <xf numFmtId="180" fontId="0" fillId="0" borderId="11" xfId="42" applyFont="1" applyBorder="1" applyAlignment="1">
      <alignment/>
    </xf>
    <xf numFmtId="180" fontId="0" fillId="0" borderId="11" xfId="42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PageLayoutView="0" workbookViewId="0" topLeftCell="A114">
      <selection activeCell="B37" sqref="B37"/>
    </sheetView>
  </sheetViews>
  <sheetFormatPr defaultColWidth="9.140625" defaultRowHeight="12.75"/>
  <cols>
    <col min="1" max="1" width="32.7109375" style="0" customWidth="1"/>
    <col min="2" max="2" width="18.8515625" style="0" customWidth="1"/>
    <col min="3" max="3" width="24.140625" style="0" bestFit="1" customWidth="1"/>
    <col min="4" max="4" width="20.57421875" style="0" customWidth="1"/>
  </cols>
  <sheetData>
    <row r="1" spans="1:2" ht="12.75">
      <c r="A1" s="35" t="s">
        <v>0</v>
      </c>
      <c r="B1" s="35"/>
    </row>
    <row r="2" spans="1:2" ht="12.75">
      <c r="A2" s="1" t="s">
        <v>107</v>
      </c>
      <c r="B2" s="1"/>
    </row>
    <row r="3" ht="12.75">
      <c r="A3" s="2"/>
    </row>
    <row r="4" spans="1:4" ht="12.75">
      <c r="A4" s="13" t="s">
        <v>1</v>
      </c>
      <c r="B4" s="22" t="s">
        <v>2</v>
      </c>
      <c r="C4" s="3"/>
      <c r="D4" s="4"/>
    </row>
    <row r="5" spans="1:4" ht="12.75">
      <c r="A5" s="5"/>
      <c r="B5" s="17"/>
      <c r="C5" s="6"/>
      <c r="D5" s="7"/>
    </row>
    <row r="6" spans="1:4" ht="12.75">
      <c r="A6" s="8" t="s">
        <v>3</v>
      </c>
      <c r="B6" s="17"/>
      <c r="C6" s="6"/>
      <c r="D6" s="7"/>
    </row>
    <row r="7" spans="1:4" ht="12.75">
      <c r="A7" s="9" t="s">
        <v>93</v>
      </c>
      <c r="B7" s="27">
        <v>7198</v>
      </c>
      <c r="C7" s="10"/>
      <c r="D7" s="11"/>
    </row>
    <row r="8" spans="1:4" ht="12.75">
      <c r="A8" s="9" t="s">
        <v>36</v>
      </c>
      <c r="B8" s="27">
        <v>27048.1</v>
      </c>
      <c r="C8" s="10"/>
      <c r="D8" s="11"/>
    </row>
    <row r="9" spans="1:4" ht="12.75">
      <c r="A9" s="12" t="s">
        <v>6</v>
      </c>
      <c r="B9" s="27">
        <v>168911.29</v>
      </c>
      <c r="C9" s="10"/>
      <c r="D9" s="11"/>
    </row>
    <row r="10" spans="1:4" ht="12.75">
      <c r="A10" s="12" t="s">
        <v>34</v>
      </c>
      <c r="B10" s="27">
        <v>15468.4</v>
      </c>
      <c r="C10" s="10"/>
      <c r="D10" s="11"/>
    </row>
    <row r="11" spans="1:4" ht="12.75">
      <c r="A11" s="12" t="s">
        <v>35</v>
      </c>
      <c r="B11" s="27">
        <v>2299</v>
      </c>
      <c r="C11" s="10"/>
      <c r="D11" s="11"/>
    </row>
    <row r="12" spans="1:4" ht="12.75">
      <c r="A12" s="12" t="s">
        <v>108</v>
      </c>
      <c r="B12" s="27">
        <v>9686.8</v>
      </c>
      <c r="C12" s="10"/>
      <c r="D12" s="11"/>
    </row>
    <row r="13" spans="1:4" ht="12.75">
      <c r="A13" s="12" t="s">
        <v>37</v>
      </c>
      <c r="B13" s="27">
        <v>10890.79</v>
      </c>
      <c r="C13" s="10"/>
      <c r="D13" s="11"/>
    </row>
    <row r="14" spans="1:4" ht="12.75">
      <c r="A14" s="12" t="s">
        <v>28</v>
      </c>
      <c r="B14" s="27">
        <v>10992</v>
      </c>
      <c r="C14" s="10"/>
      <c r="D14" s="11"/>
    </row>
    <row r="15" spans="1:4" ht="12.75">
      <c r="A15" s="34" t="s">
        <v>81</v>
      </c>
      <c r="B15" s="27">
        <v>131738</v>
      </c>
      <c r="C15" s="10"/>
      <c r="D15" s="11"/>
    </row>
    <row r="16" spans="1:4" ht="12.75">
      <c r="A16" s="12" t="s">
        <v>4</v>
      </c>
      <c r="B16" s="27">
        <v>68997.54</v>
      </c>
      <c r="C16" s="10"/>
      <c r="D16" s="11"/>
    </row>
    <row r="17" spans="1:4" ht="12.75">
      <c r="A17" s="12" t="s">
        <v>27</v>
      </c>
      <c r="B17" s="27">
        <v>3118.74</v>
      </c>
      <c r="C17" s="10"/>
      <c r="D17" s="11"/>
    </row>
    <row r="18" spans="1:4" ht="12.75">
      <c r="A18" s="12" t="s">
        <v>38</v>
      </c>
      <c r="B18" s="27">
        <v>7889.02</v>
      </c>
      <c r="C18" s="10"/>
      <c r="D18" s="11"/>
    </row>
    <row r="19" spans="1:4" ht="12.75">
      <c r="A19" s="12" t="s">
        <v>26</v>
      </c>
      <c r="B19" s="27">
        <v>37034.61</v>
      </c>
      <c r="C19" s="10"/>
      <c r="D19" s="11"/>
    </row>
    <row r="20" spans="1:4" ht="12.75">
      <c r="A20" s="12" t="s">
        <v>5</v>
      </c>
      <c r="B20" s="27">
        <v>2578.15</v>
      </c>
      <c r="C20" s="10"/>
      <c r="D20" s="11"/>
    </row>
    <row r="21" spans="1:4" ht="12.75">
      <c r="A21" s="12" t="s">
        <v>29</v>
      </c>
      <c r="B21" s="27">
        <v>68636.95</v>
      </c>
      <c r="C21" s="10"/>
      <c r="D21" s="11"/>
    </row>
    <row r="22" spans="1:4" ht="12.75">
      <c r="A22" s="12" t="s">
        <v>7</v>
      </c>
      <c r="B22" s="27">
        <v>1630</v>
      </c>
      <c r="C22" s="10"/>
      <c r="D22" s="11"/>
    </row>
    <row r="23" spans="1:4" ht="12.75">
      <c r="A23" s="12" t="s">
        <v>94</v>
      </c>
      <c r="B23" s="27">
        <v>1575</v>
      </c>
      <c r="C23" s="10"/>
      <c r="D23" s="11"/>
    </row>
    <row r="24" spans="1:4" ht="12.75">
      <c r="A24" s="12" t="s">
        <v>109</v>
      </c>
      <c r="B24" s="27">
        <v>418</v>
      </c>
      <c r="C24" s="10"/>
      <c r="D24" s="11"/>
    </row>
    <row r="25" spans="1:4" ht="12.75">
      <c r="A25" s="12" t="s">
        <v>110</v>
      </c>
      <c r="B25" s="27">
        <v>25000</v>
      </c>
      <c r="C25" s="10"/>
      <c r="D25" s="11"/>
    </row>
    <row r="26" spans="1:4" ht="12.75">
      <c r="A26" s="12" t="s">
        <v>39</v>
      </c>
      <c r="B26" s="27">
        <v>3163.83</v>
      </c>
      <c r="C26" s="10"/>
      <c r="D26" s="11"/>
    </row>
    <row r="27" spans="1:4" ht="12.75">
      <c r="A27" s="12" t="s">
        <v>40</v>
      </c>
      <c r="B27" s="27">
        <v>34339.89</v>
      </c>
      <c r="C27" s="10"/>
      <c r="D27" s="11"/>
    </row>
    <row r="28" spans="1:4" ht="12.75">
      <c r="A28" s="12" t="s">
        <v>86</v>
      </c>
      <c r="B28" s="27">
        <v>1204</v>
      </c>
      <c r="C28" s="10"/>
      <c r="D28" s="11"/>
    </row>
    <row r="29" spans="1:4" ht="12.75">
      <c r="A29" s="12" t="s">
        <v>31</v>
      </c>
      <c r="B29" s="27">
        <v>12008.17</v>
      </c>
      <c r="C29" s="10"/>
      <c r="D29" s="11"/>
    </row>
    <row r="30" spans="1:4" ht="12.75">
      <c r="A30" s="12" t="s">
        <v>55</v>
      </c>
      <c r="B30" s="27"/>
      <c r="C30" s="10"/>
      <c r="D30" s="11"/>
    </row>
    <row r="31" spans="1:4" ht="12.75">
      <c r="A31" s="13" t="s">
        <v>8</v>
      </c>
      <c r="B31" s="28">
        <f>SUM(B7:B30)</f>
        <v>651826.28</v>
      </c>
      <c r="C31" s="10"/>
      <c r="D31" s="11"/>
    </row>
    <row r="32" spans="1:4" ht="12.75">
      <c r="A32" s="26"/>
      <c r="B32" s="18"/>
      <c r="C32" s="15"/>
      <c r="D32" s="15"/>
    </row>
    <row r="33" spans="1:4" ht="12.75">
      <c r="A33" s="26"/>
      <c r="B33" s="18"/>
      <c r="C33" s="15"/>
      <c r="D33" s="15"/>
    </row>
    <row r="34" spans="1:4" ht="12.75">
      <c r="A34" s="26"/>
      <c r="B34" s="18"/>
      <c r="C34" s="15"/>
      <c r="D34" s="15"/>
    </row>
    <row r="35" spans="1:4" ht="12.75">
      <c r="A35" s="13" t="s">
        <v>9</v>
      </c>
      <c r="B35" s="23"/>
      <c r="C35" s="14"/>
      <c r="D35" s="15"/>
    </row>
    <row r="36" spans="1:4" ht="12.75">
      <c r="A36" s="12" t="s">
        <v>10</v>
      </c>
      <c r="B36" s="29">
        <v>282098.27</v>
      </c>
      <c r="C36" s="14"/>
      <c r="D36" s="15"/>
    </row>
    <row r="37" spans="1:4" ht="12.75">
      <c r="A37" s="12" t="s">
        <v>95</v>
      </c>
      <c r="B37" s="29">
        <v>2591.28</v>
      </c>
      <c r="C37" s="14"/>
      <c r="D37" s="15"/>
    </row>
    <row r="38" spans="1:4" ht="12.75">
      <c r="A38" s="12" t="s">
        <v>41</v>
      </c>
      <c r="B38" s="29">
        <v>22070.5</v>
      </c>
      <c r="C38" s="14"/>
      <c r="D38" s="15"/>
    </row>
    <row r="39" spans="1:4" ht="12.75">
      <c r="A39" s="12" t="s">
        <v>42</v>
      </c>
      <c r="B39" s="30">
        <v>51663.44</v>
      </c>
      <c r="C39" s="14"/>
      <c r="D39" s="15"/>
    </row>
    <row r="40" spans="1:4" ht="12.75">
      <c r="A40" s="12" t="s">
        <v>43</v>
      </c>
      <c r="B40" s="30">
        <v>5985.13</v>
      </c>
      <c r="C40" s="14"/>
      <c r="D40" s="15"/>
    </row>
    <row r="41" spans="1:4" ht="12.75">
      <c r="A41" s="12" t="s">
        <v>44</v>
      </c>
      <c r="B41" s="30">
        <v>2299</v>
      </c>
      <c r="C41" s="14"/>
      <c r="D41" s="15"/>
    </row>
    <row r="42" spans="1:4" ht="12.75">
      <c r="A42" s="12" t="s">
        <v>111</v>
      </c>
      <c r="B42" s="30">
        <v>1162.42</v>
      </c>
      <c r="C42" s="14"/>
      <c r="D42" s="15"/>
    </row>
    <row r="43" spans="1:4" ht="12.75">
      <c r="A43" s="12" t="s">
        <v>45</v>
      </c>
      <c r="B43" s="30">
        <v>5142.15</v>
      </c>
      <c r="C43" s="14"/>
      <c r="D43" s="15"/>
    </row>
    <row r="44" spans="1:4" ht="12.75">
      <c r="A44" s="12" t="s">
        <v>46</v>
      </c>
      <c r="B44" s="30">
        <v>10992</v>
      </c>
      <c r="C44" s="14"/>
      <c r="D44" s="15"/>
    </row>
    <row r="45" spans="1:4" ht="12.75">
      <c r="A45" s="12" t="s">
        <v>47</v>
      </c>
      <c r="B45" s="30">
        <v>62661.33</v>
      </c>
      <c r="C45" s="14"/>
      <c r="D45" s="15"/>
    </row>
    <row r="46" spans="1:4" ht="12.75">
      <c r="A46" s="12" t="s">
        <v>48</v>
      </c>
      <c r="B46" s="30">
        <v>3118.74</v>
      </c>
      <c r="C46" s="14"/>
      <c r="D46" s="15"/>
    </row>
    <row r="47" spans="1:4" ht="12.75">
      <c r="A47" s="12" t="s">
        <v>49</v>
      </c>
      <c r="B47" s="30">
        <v>6977.48</v>
      </c>
      <c r="C47" s="14"/>
      <c r="D47" s="15"/>
    </row>
    <row r="48" spans="1:4" ht="12.75">
      <c r="A48" s="12" t="s">
        <v>50</v>
      </c>
      <c r="B48" s="30">
        <v>34241.15</v>
      </c>
      <c r="C48" s="14"/>
      <c r="D48" s="15"/>
    </row>
    <row r="49" spans="1:4" ht="12.75">
      <c r="A49" s="12" t="s">
        <v>51</v>
      </c>
      <c r="B49" s="30">
        <v>2578.15</v>
      </c>
      <c r="C49" s="14"/>
      <c r="D49" s="15"/>
    </row>
    <row r="50" spans="1:4" ht="12.75">
      <c r="A50" s="34" t="s">
        <v>82</v>
      </c>
      <c r="B50" s="30">
        <v>38616.82</v>
      </c>
      <c r="C50" s="14"/>
      <c r="D50" s="15"/>
    </row>
    <row r="51" spans="1:4" ht="12.75">
      <c r="A51" s="12" t="s">
        <v>52</v>
      </c>
      <c r="B51" s="30">
        <v>2785.9</v>
      </c>
      <c r="C51" s="14"/>
      <c r="D51" s="15"/>
    </row>
    <row r="52" spans="1:4" ht="12.75">
      <c r="A52" s="12" t="s">
        <v>53</v>
      </c>
      <c r="B52" s="30">
        <v>147313.32</v>
      </c>
      <c r="C52" s="14"/>
      <c r="D52" s="15"/>
    </row>
    <row r="53" spans="1:4" ht="12.75">
      <c r="A53" s="12" t="s">
        <v>54</v>
      </c>
      <c r="B53" s="30">
        <v>29369.013</v>
      </c>
      <c r="C53" s="14"/>
      <c r="D53" s="15"/>
    </row>
    <row r="54" spans="1:4" ht="12.75">
      <c r="A54" s="12" t="s">
        <v>11</v>
      </c>
      <c r="B54" s="30">
        <v>23377.58</v>
      </c>
      <c r="C54" s="14"/>
      <c r="D54" s="15"/>
    </row>
    <row r="55" spans="1:4" ht="12.75">
      <c r="A55" s="12" t="s">
        <v>55</v>
      </c>
      <c r="B55" s="30">
        <v>1119.05</v>
      </c>
      <c r="C55" s="14"/>
      <c r="D55" s="15"/>
    </row>
    <row r="56" spans="1:4" ht="12.75">
      <c r="A56" s="12" t="s">
        <v>56</v>
      </c>
      <c r="B56" s="30">
        <v>17514.26</v>
      </c>
      <c r="C56" s="14"/>
      <c r="D56" s="15"/>
    </row>
    <row r="57" spans="1:4" ht="12.75">
      <c r="A57" s="12" t="s">
        <v>57</v>
      </c>
      <c r="B57" s="30">
        <v>16831</v>
      </c>
      <c r="C57" s="14"/>
      <c r="D57" s="15"/>
    </row>
    <row r="58" spans="1:4" ht="12.75">
      <c r="A58" s="12" t="s">
        <v>30</v>
      </c>
      <c r="B58" s="30">
        <v>143213.36</v>
      </c>
      <c r="C58" s="14"/>
      <c r="D58" s="15"/>
    </row>
    <row r="59" spans="1:4" ht="12.75">
      <c r="A59" s="13" t="s">
        <v>12</v>
      </c>
      <c r="B59" s="31">
        <f>SUM(B36:B58)</f>
        <v>913721.3430000001</v>
      </c>
      <c r="C59" s="14"/>
      <c r="D59" s="15"/>
    </row>
    <row r="60" spans="1:4" ht="12.75">
      <c r="A60" s="26"/>
      <c r="B60" s="19"/>
      <c r="C60" s="16"/>
      <c r="D60" s="16"/>
    </row>
    <row r="61" spans="1:4" ht="12.75">
      <c r="A61" s="26"/>
      <c r="B61" s="19"/>
      <c r="C61" s="16"/>
      <c r="D61" s="16"/>
    </row>
    <row r="62" spans="1:4" ht="12.75">
      <c r="A62" s="13" t="s">
        <v>92</v>
      </c>
      <c r="B62" s="31">
        <f>(B59-B31)</f>
        <v>261895.06300000008</v>
      </c>
      <c r="C62" s="14"/>
      <c r="D62" s="15"/>
    </row>
    <row r="63" spans="1:4" ht="12.75">
      <c r="A63" s="24"/>
      <c r="B63" s="25"/>
      <c r="C63" s="15"/>
      <c r="D63" s="15"/>
    </row>
    <row r="64" spans="1:4" ht="12.75">
      <c r="A64" s="24"/>
      <c r="B64" s="25"/>
      <c r="C64" s="15"/>
      <c r="D64" s="15"/>
    </row>
    <row r="65" spans="1:4" ht="12.75">
      <c r="A65" s="24"/>
      <c r="B65" s="25"/>
      <c r="C65" s="15"/>
      <c r="D65" s="15"/>
    </row>
    <row r="66" spans="1:4" ht="12.75">
      <c r="A66" s="24"/>
      <c r="B66" s="25"/>
      <c r="C66" s="15"/>
      <c r="D66" s="15"/>
    </row>
    <row r="67" spans="1:4" ht="12.75">
      <c r="A67" s="24"/>
      <c r="B67" s="25"/>
      <c r="C67" s="15"/>
      <c r="D67" s="15"/>
    </row>
    <row r="68" spans="1:4" ht="12.75">
      <c r="A68" s="24"/>
      <c r="B68" s="25"/>
      <c r="C68" s="15"/>
      <c r="D68" s="15"/>
    </row>
    <row r="69" spans="1:4" ht="12.75">
      <c r="A69" s="24"/>
      <c r="B69" s="25"/>
      <c r="C69" s="15"/>
      <c r="D69" s="15"/>
    </row>
    <row r="70" spans="1:4" ht="12.75">
      <c r="A70" s="13" t="s">
        <v>13</v>
      </c>
      <c r="B70" s="22" t="s">
        <v>2</v>
      </c>
      <c r="C70" s="22" t="s">
        <v>14</v>
      </c>
      <c r="D70" s="22" t="s">
        <v>15</v>
      </c>
    </row>
    <row r="71" spans="1:4" ht="12.75">
      <c r="A71" s="12"/>
      <c r="B71" s="20"/>
      <c r="C71" s="20"/>
      <c r="D71" s="20"/>
    </row>
    <row r="72" spans="1:4" ht="12.75">
      <c r="A72" s="8" t="s">
        <v>16</v>
      </c>
      <c r="B72" s="20"/>
      <c r="C72" s="20"/>
      <c r="D72" s="20"/>
    </row>
    <row r="73" spans="1:4" ht="12.75">
      <c r="A73" s="12" t="s">
        <v>58</v>
      </c>
      <c r="B73" s="32">
        <v>1738</v>
      </c>
      <c r="C73" s="32">
        <f aca="true" t="shared" si="0" ref="C73:C101">B73*0.75</f>
        <v>1303.5</v>
      </c>
      <c r="D73" s="32">
        <f aca="true" t="shared" si="1" ref="D73:D101">B73*0.25</f>
        <v>434.5</v>
      </c>
    </row>
    <row r="74" spans="1:4" ht="12.75">
      <c r="A74" s="12" t="s">
        <v>59</v>
      </c>
      <c r="B74" s="32">
        <v>373.8</v>
      </c>
      <c r="C74" s="32">
        <f t="shared" si="0"/>
        <v>280.35</v>
      </c>
      <c r="D74" s="32">
        <f t="shared" si="1"/>
        <v>93.45</v>
      </c>
    </row>
    <row r="75" spans="1:4" ht="12.75">
      <c r="A75" s="12" t="s">
        <v>60</v>
      </c>
      <c r="B75" s="32">
        <v>333.04</v>
      </c>
      <c r="C75" s="32">
        <f t="shared" si="0"/>
        <v>249.78000000000003</v>
      </c>
      <c r="D75" s="32">
        <f t="shared" si="1"/>
        <v>83.26</v>
      </c>
    </row>
    <row r="76" spans="1:4" ht="12.75">
      <c r="A76" s="12" t="s">
        <v>61</v>
      </c>
      <c r="B76" s="32">
        <v>1206.34</v>
      </c>
      <c r="C76" s="32">
        <f t="shared" si="0"/>
        <v>904.7549999999999</v>
      </c>
      <c r="D76" s="32">
        <f t="shared" si="1"/>
        <v>301.585</v>
      </c>
    </row>
    <row r="77" spans="1:4" ht="12.75">
      <c r="A77" s="12" t="s">
        <v>96</v>
      </c>
      <c r="B77" s="32">
        <v>154.4</v>
      </c>
      <c r="C77" s="32">
        <f t="shared" si="0"/>
        <v>115.80000000000001</v>
      </c>
      <c r="D77" s="32">
        <f t="shared" si="1"/>
        <v>38.6</v>
      </c>
    </row>
    <row r="78" spans="1:4" ht="12.75">
      <c r="A78" s="12" t="s">
        <v>62</v>
      </c>
      <c r="B78" s="32">
        <v>2197.34</v>
      </c>
      <c r="C78" s="32">
        <f t="shared" si="0"/>
        <v>1648.005</v>
      </c>
      <c r="D78" s="32">
        <f t="shared" si="1"/>
        <v>549.335</v>
      </c>
    </row>
    <row r="79" spans="1:4" ht="12.75">
      <c r="A79" s="12" t="s">
        <v>63</v>
      </c>
      <c r="B79" s="32">
        <v>5503.15</v>
      </c>
      <c r="C79" s="32">
        <f t="shared" si="0"/>
        <v>4127.362499999999</v>
      </c>
      <c r="D79" s="32">
        <f t="shared" si="1"/>
        <v>1375.7875</v>
      </c>
    </row>
    <row r="80" spans="1:4" ht="12.75">
      <c r="A80" s="12" t="s">
        <v>20</v>
      </c>
      <c r="B80" s="32">
        <v>566.3</v>
      </c>
      <c r="C80" s="32">
        <f t="shared" si="0"/>
        <v>424.72499999999997</v>
      </c>
      <c r="D80" s="32">
        <f t="shared" si="1"/>
        <v>141.575</v>
      </c>
    </row>
    <row r="81" spans="1:4" ht="12.75">
      <c r="A81" s="12" t="s">
        <v>98</v>
      </c>
      <c r="B81" s="32">
        <v>4789.7</v>
      </c>
      <c r="C81" s="32">
        <f t="shared" si="0"/>
        <v>3592.2749999999996</v>
      </c>
      <c r="D81" s="32">
        <f t="shared" si="1"/>
        <v>1197.425</v>
      </c>
    </row>
    <row r="82" spans="1:4" ht="12.75">
      <c r="A82" s="34" t="s">
        <v>83</v>
      </c>
      <c r="B82" s="32">
        <v>4344</v>
      </c>
      <c r="C82" s="32">
        <f t="shared" si="0"/>
        <v>3258</v>
      </c>
      <c r="D82" s="32">
        <f t="shared" si="1"/>
        <v>1086</v>
      </c>
    </row>
    <row r="83" spans="1:4" ht="12.75">
      <c r="A83" s="34" t="s">
        <v>99</v>
      </c>
      <c r="B83" s="32">
        <v>3340.95</v>
      </c>
      <c r="C83" s="32">
        <f t="shared" si="0"/>
        <v>2505.7124999999996</v>
      </c>
      <c r="D83" s="32">
        <f t="shared" si="1"/>
        <v>835.2375</v>
      </c>
    </row>
    <row r="84" spans="1:4" ht="12.75">
      <c r="A84" s="12" t="s">
        <v>64</v>
      </c>
      <c r="B84" s="32">
        <v>1300</v>
      </c>
      <c r="C84" s="32">
        <f t="shared" si="0"/>
        <v>975</v>
      </c>
      <c r="D84" s="32">
        <f t="shared" si="1"/>
        <v>325</v>
      </c>
    </row>
    <row r="85" spans="1:4" ht="12.75">
      <c r="A85" s="12" t="s">
        <v>100</v>
      </c>
      <c r="B85" s="32">
        <v>242.17</v>
      </c>
      <c r="C85" s="32">
        <f t="shared" si="0"/>
        <v>181.6275</v>
      </c>
      <c r="D85" s="32">
        <f t="shared" si="1"/>
        <v>60.5425</v>
      </c>
    </row>
    <row r="86" spans="1:4" ht="12.75">
      <c r="A86" s="12" t="s">
        <v>65</v>
      </c>
      <c r="B86" s="32">
        <v>2395.43</v>
      </c>
      <c r="C86" s="32">
        <f t="shared" si="0"/>
        <v>1796.5724999999998</v>
      </c>
      <c r="D86" s="32">
        <f t="shared" si="1"/>
        <v>598.8575</v>
      </c>
    </row>
    <row r="87" spans="1:4" ht="12.75">
      <c r="A87" s="34" t="s">
        <v>101</v>
      </c>
      <c r="B87" s="32">
        <v>650</v>
      </c>
      <c r="C87" s="32">
        <f t="shared" si="0"/>
        <v>487.5</v>
      </c>
      <c r="D87" s="32">
        <f t="shared" si="1"/>
        <v>162.5</v>
      </c>
    </row>
    <row r="88" spans="1:4" ht="12.75">
      <c r="A88" s="34" t="s">
        <v>102</v>
      </c>
      <c r="B88" s="32">
        <v>89.3</v>
      </c>
      <c r="C88" s="32">
        <f t="shared" si="0"/>
        <v>66.975</v>
      </c>
      <c r="D88" s="32">
        <f t="shared" si="1"/>
        <v>22.325</v>
      </c>
    </row>
    <row r="89" spans="1:4" ht="12.75">
      <c r="A89" s="34" t="s">
        <v>103</v>
      </c>
      <c r="B89" s="32">
        <v>1943.46</v>
      </c>
      <c r="C89" s="32">
        <f t="shared" si="0"/>
        <v>1457.595</v>
      </c>
      <c r="D89" s="32">
        <f t="shared" si="1"/>
        <v>485.865</v>
      </c>
    </row>
    <row r="90" spans="1:4" ht="12.75">
      <c r="A90" s="12" t="s">
        <v>66</v>
      </c>
      <c r="B90" s="32">
        <v>3093.03</v>
      </c>
      <c r="C90" s="32">
        <f t="shared" si="0"/>
        <v>2319.7725</v>
      </c>
      <c r="D90" s="32">
        <f t="shared" si="1"/>
        <v>773.2575</v>
      </c>
    </row>
    <row r="91" spans="1:4" ht="12.75">
      <c r="A91" s="12" t="s">
        <v>87</v>
      </c>
      <c r="B91" s="32">
        <v>2876</v>
      </c>
      <c r="C91" s="32">
        <f t="shared" si="0"/>
        <v>2157</v>
      </c>
      <c r="D91" s="32">
        <f t="shared" si="1"/>
        <v>719</v>
      </c>
    </row>
    <row r="92" spans="1:4" ht="12.75">
      <c r="A92" s="12" t="s">
        <v>67</v>
      </c>
      <c r="B92" s="32">
        <v>15936.14</v>
      </c>
      <c r="C92" s="32">
        <f t="shared" si="0"/>
        <v>11952.105</v>
      </c>
      <c r="D92" s="32">
        <f t="shared" si="1"/>
        <v>3984.035</v>
      </c>
    </row>
    <row r="93" spans="1:4" ht="12.75">
      <c r="A93" s="12" t="s">
        <v>68</v>
      </c>
      <c r="B93" s="32">
        <v>21626.7</v>
      </c>
      <c r="C93" s="32">
        <f t="shared" si="0"/>
        <v>16220.025000000001</v>
      </c>
      <c r="D93" s="32">
        <f t="shared" si="1"/>
        <v>5406.675</v>
      </c>
    </row>
    <row r="94" spans="1:4" ht="12.75">
      <c r="A94" s="12" t="s">
        <v>88</v>
      </c>
      <c r="B94" s="32">
        <v>1207.8</v>
      </c>
      <c r="C94" s="32">
        <f t="shared" si="0"/>
        <v>905.8499999999999</v>
      </c>
      <c r="D94" s="32">
        <f t="shared" si="1"/>
        <v>301.95</v>
      </c>
    </row>
    <row r="95" spans="1:4" ht="12.75">
      <c r="A95" s="12" t="s">
        <v>69</v>
      </c>
      <c r="B95" s="32">
        <v>2666.8</v>
      </c>
      <c r="C95" s="32">
        <f t="shared" si="0"/>
        <v>2000.1000000000001</v>
      </c>
      <c r="D95" s="32">
        <f t="shared" si="1"/>
        <v>666.7</v>
      </c>
    </row>
    <row r="96" spans="1:4" ht="12.75">
      <c r="A96" s="12" t="s">
        <v>70</v>
      </c>
      <c r="B96" s="32">
        <v>27680.64</v>
      </c>
      <c r="C96" s="32">
        <f t="shared" si="0"/>
        <v>20760.48</v>
      </c>
      <c r="D96" s="32">
        <f t="shared" si="1"/>
        <v>6920.16</v>
      </c>
    </row>
    <row r="97" spans="1:4" ht="12.75">
      <c r="A97" s="12" t="s">
        <v>71</v>
      </c>
      <c r="B97" s="32">
        <v>322</v>
      </c>
      <c r="C97" s="32">
        <f t="shared" si="0"/>
        <v>241.5</v>
      </c>
      <c r="D97" s="32">
        <f t="shared" si="1"/>
        <v>80.5</v>
      </c>
    </row>
    <row r="98" spans="1:4" ht="12.75">
      <c r="A98" s="12" t="s">
        <v>32</v>
      </c>
      <c r="B98" s="32">
        <v>35198.73</v>
      </c>
      <c r="C98" s="32">
        <f t="shared" si="0"/>
        <v>26399.0475</v>
      </c>
      <c r="D98" s="32">
        <f t="shared" si="1"/>
        <v>8799.6825</v>
      </c>
    </row>
    <row r="99" spans="1:4" ht="12.75">
      <c r="A99" s="12" t="s">
        <v>72</v>
      </c>
      <c r="B99" s="32">
        <v>8999</v>
      </c>
      <c r="C99" s="32">
        <f t="shared" si="0"/>
        <v>6749.25</v>
      </c>
      <c r="D99" s="32">
        <f t="shared" si="1"/>
        <v>2249.75</v>
      </c>
    </row>
    <row r="100" spans="1:4" ht="12.75">
      <c r="A100" s="12" t="s">
        <v>89</v>
      </c>
      <c r="B100" s="32">
        <v>106</v>
      </c>
      <c r="C100" s="32">
        <f t="shared" si="0"/>
        <v>79.5</v>
      </c>
      <c r="D100" s="32">
        <f t="shared" si="1"/>
        <v>26.5</v>
      </c>
    </row>
    <row r="101" spans="1:4" ht="12.75">
      <c r="A101" s="12" t="s">
        <v>73</v>
      </c>
      <c r="B101" s="32">
        <v>1044.32</v>
      </c>
      <c r="C101" s="32">
        <f t="shared" si="0"/>
        <v>783.24</v>
      </c>
      <c r="D101" s="32">
        <f t="shared" si="1"/>
        <v>261.08</v>
      </c>
    </row>
    <row r="102" spans="1:4" ht="12.75">
      <c r="A102" s="12" t="s">
        <v>74</v>
      </c>
      <c r="B102" s="32">
        <v>305928.91</v>
      </c>
      <c r="C102" s="32">
        <v>229730.78</v>
      </c>
      <c r="D102" s="32">
        <v>76198.13</v>
      </c>
    </row>
    <row r="103" spans="1:4" ht="12.75">
      <c r="A103" s="12" t="s">
        <v>75</v>
      </c>
      <c r="B103" s="32">
        <v>3750.85</v>
      </c>
      <c r="C103" s="32">
        <f aca="true" t="shared" si="2" ref="C103:C115">B103*0.75</f>
        <v>2813.1375</v>
      </c>
      <c r="D103" s="32">
        <f aca="true" t="shared" si="3" ref="D103:D115">B103*0.25</f>
        <v>937.7125</v>
      </c>
    </row>
    <row r="104" spans="1:4" ht="12.75">
      <c r="A104" s="12" t="s">
        <v>76</v>
      </c>
      <c r="B104" s="32">
        <v>69216.21</v>
      </c>
      <c r="C104" s="32">
        <f t="shared" si="2"/>
        <v>51912.1575</v>
      </c>
      <c r="D104" s="32">
        <f t="shared" si="3"/>
        <v>17304.0525</v>
      </c>
    </row>
    <row r="105" spans="1:4" ht="12.75">
      <c r="A105" s="12" t="s">
        <v>17</v>
      </c>
      <c r="B105" s="32">
        <v>1750</v>
      </c>
      <c r="C105" s="32">
        <f t="shared" si="2"/>
        <v>1312.5</v>
      </c>
      <c r="D105" s="32">
        <f t="shared" si="3"/>
        <v>437.5</v>
      </c>
    </row>
    <row r="106" spans="1:4" ht="12.75">
      <c r="A106" s="12" t="s">
        <v>77</v>
      </c>
      <c r="B106" s="32">
        <v>7389.18</v>
      </c>
      <c r="C106" s="32">
        <f t="shared" si="2"/>
        <v>5541.885</v>
      </c>
      <c r="D106" s="32">
        <f t="shared" si="3"/>
        <v>1847.295</v>
      </c>
    </row>
    <row r="107" spans="1:4" ht="12.75">
      <c r="A107" s="34" t="s">
        <v>84</v>
      </c>
      <c r="B107" s="32">
        <v>6.02</v>
      </c>
      <c r="C107" s="32">
        <f t="shared" si="2"/>
        <v>4.515</v>
      </c>
      <c r="D107" s="32">
        <f t="shared" si="3"/>
        <v>1.505</v>
      </c>
    </row>
    <row r="108" spans="1:4" ht="12.75">
      <c r="A108" s="34" t="s">
        <v>104</v>
      </c>
      <c r="B108" s="32">
        <v>985.15</v>
      </c>
      <c r="C108" s="32">
        <f t="shared" si="2"/>
        <v>738.8625</v>
      </c>
      <c r="D108" s="32">
        <f t="shared" si="3"/>
        <v>246.2875</v>
      </c>
    </row>
    <row r="109" spans="1:4" ht="12.75">
      <c r="A109" s="12" t="s">
        <v>18</v>
      </c>
      <c r="B109" s="32">
        <v>55.48</v>
      </c>
      <c r="C109" s="32">
        <f t="shared" si="2"/>
        <v>41.61</v>
      </c>
      <c r="D109" s="32">
        <f t="shared" si="3"/>
        <v>13.87</v>
      </c>
    </row>
    <row r="110" spans="1:4" ht="12.75">
      <c r="A110" s="12" t="s">
        <v>33</v>
      </c>
      <c r="B110" s="32">
        <v>3208.6</v>
      </c>
      <c r="C110" s="32">
        <f t="shared" si="2"/>
        <v>2406.45</v>
      </c>
      <c r="D110" s="32">
        <f t="shared" si="3"/>
        <v>802.15</v>
      </c>
    </row>
    <row r="111" spans="1:4" ht="12.75">
      <c r="A111" s="12" t="s">
        <v>90</v>
      </c>
      <c r="B111" s="32">
        <v>59.89</v>
      </c>
      <c r="C111" s="32">
        <f t="shared" si="2"/>
        <v>44.917500000000004</v>
      </c>
      <c r="D111" s="32">
        <f t="shared" si="3"/>
        <v>14.9725</v>
      </c>
    </row>
    <row r="112" spans="1:4" ht="12.75">
      <c r="A112" s="12" t="s">
        <v>105</v>
      </c>
      <c r="B112" s="32">
        <v>400</v>
      </c>
      <c r="C112" s="32">
        <f t="shared" si="2"/>
        <v>300</v>
      </c>
      <c r="D112" s="32">
        <f t="shared" si="3"/>
        <v>100</v>
      </c>
    </row>
    <row r="113" spans="1:4" ht="12.75">
      <c r="A113" s="34" t="s">
        <v>85</v>
      </c>
      <c r="B113" s="32">
        <v>17.66</v>
      </c>
      <c r="C113" s="32">
        <f t="shared" si="2"/>
        <v>13.245000000000001</v>
      </c>
      <c r="D113" s="32">
        <f t="shared" si="3"/>
        <v>4.415</v>
      </c>
    </row>
    <row r="114" spans="1:4" ht="12.75">
      <c r="A114" s="12" t="s">
        <v>78</v>
      </c>
      <c r="B114" s="32">
        <v>1275</v>
      </c>
      <c r="C114" s="32">
        <f t="shared" si="2"/>
        <v>956.25</v>
      </c>
      <c r="D114" s="32">
        <f t="shared" si="3"/>
        <v>318.75</v>
      </c>
    </row>
    <row r="115" spans="1:4" ht="12.75">
      <c r="A115" s="12" t="s">
        <v>79</v>
      </c>
      <c r="B115" s="32">
        <v>255.23</v>
      </c>
      <c r="C115" s="32">
        <f t="shared" si="2"/>
        <v>191.42249999999999</v>
      </c>
      <c r="D115" s="32">
        <f t="shared" si="3"/>
        <v>63.8075</v>
      </c>
    </row>
    <row r="116" spans="1:4" ht="12.75">
      <c r="A116" s="12" t="s">
        <v>19</v>
      </c>
      <c r="B116" s="32">
        <f>SUM(C116:D116)</f>
        <v>90000</v>
      </c>
      <c r="C116" s="32">
        <v>45000</v>
      </c>
      <c r="D116" s="32">
        <v>45000</v>
      </c>
    </row>
    <row r="117" spans="1:4" ht="12.75">
      <c r="A117" s="13" t="s">
        <v>21</v>
      </c>
      <c r="B117" s="31">
        <f>C117+D117</f>
        <v>636222.72</v>
      </c>
      <c r="C117" s="31">
        <f>SUM(C73:C116)</f>
        <v>454951.13749999995</v>
      </c>
      <c r="D117" s="31">
        <f>SUM(D73:D116)</f>
        <v>181271.58250000002</v>
      </c>
    </row>
    <row r="118" spans="2:4" ht="12.75">
      <c r="B118" s="19"/>
      <c r="C118" s="19"/>
      <c r="D118" s="19"/>
    </row>
    <row r="119" spans="2:4" ht="12.75">
      <c r="B119" s="19"/>
      <c r="C119" s="19"/>
      <c r="D119" s="19"/>
    </row>
    <row r="120" spans="2:4" ht="12.75">
      <c r="B120" s="19"/>
      <c r="C120" s="19"/>
      <c r="D120" s="19"/>
    </row>
    <row r="121" spans="2:4" ht="12.75">
      <c r="B121" s="19"/>
      <c r="C121" s="19"/>
      <c r="D121" s="19"/>
    </row>
    <row r="122" spans="1:4" ht="12.75">
      <c r="A122" s="13" t="s">
        <v>13</v>
      </c>
      <c r="B122" s="22" t="s">
        <v>2</v>
      </c>
      <c r="C122" s="22" t="s">
        <v>14</v>
      </c>
      <c r="D122" s="22" t="s">
        <v>15</v>
      </c>
    </row>
    <row r="123" spans="1:4" ht="12.75">
      <c r="A123" s="12"/>
      <c r="B123" s="20"/>
      <c r="C123" s="20"/>
      <c r="D123" s="20"/>
    </row>
    <row r="124" spans="1:4" ht="12.75">
      <c r="A124" s="8" t="s">
        <v>22</v>
      </c>
      <c r="B124" s="20"/>
      <c r="C124" s="20"/>
      <c r="D124" s="20"/>
    </row>
    <row r="125" spans="1:4" ht="12.75">
      <c r="A125" s="12" t="s">
        <v>23</v>
      </c>
      <c r="B125" s="32">
        <v>285530.2</v>
      </c>
      <c r="C125" s="32">
        <v>215203.2</v>
      </c>
      <c r="D125" s="32">
        <v>70327</v>
      </c>
    </row>
    <row r="126" spans="1:4" ht="12.75">
      <c r="A126" s="12" t="s">
        <v>24</v>
      </c>
      <c r="B126" s="32">
        <v>79095.96</v>
      </c>
      <c r="C126" s="32">
        <v>64137.38</v>
      </c>
      <c r="D126" s="32">
        <v>14958.58</v>
      </c>
    </row>
    <row r="127" spans="1:4" ht="12.75">
      <c r="A127" s="12" t="s">
        <v>80</v>
      </c>
      <c r="B127" s="33">
        <v>3025</v>
      </c>
      <c r="C127" s="32">
        <f>B127*0.75</f>
        <v>2268.75</v>
      </c>
      <c r="D127" s="32">
        <f>B127*0.25</f>
        <v>756.25</v>
      </c>
    </row>
    <row r="128" spans="1:4" ht="12.75">
      <c r="A128" s="12" t="s">
        <v>91</v>
      </c>
      <c r="B128" s="33">
        <v>1602.5</v>
      </c>
      <c r="C128" s="32">
        <f>B128*0.75</f>
        <v>1201.875</v>
      </c>
      <c r="D128" s="32">
        <f>B128*0.25</f>
        <v>400.625</v>
      </c>
    </row>
    <row r="129" spans="1:4" ht="12.75">
      <c r="A129" s="12" t="s">
        <v>97</v>
      </c>
      <c r="B129" s="32">
        <v>2</v>
      </c>
      <c r="C129" s="32">
        <f>B129*0.75</f>
        <v>1.5</v>
      </c>
      <c r="D129" s="32">
        <f>B129*0.25</f>
        <v>0.5</v>
      </c>
    </row>
    <row r="130" spans="1:4" ht="12.75">
      <c r="A130" s="12" t="s">
        <v>106</v>
      </c>
      <c r="B130" s="32">
        <v>3442</v>
      </c>
      <c r="C130" s="32">
        <v>2581.5</v>
      </c>
      <c r="D130" s="32">
        <v>860.5</v>
      </c>
    </row>
    <row r="131" spans="1:4" ht="12.75">
      <c r="A131" s="12" t="s">
        <v>7</v>
      </c>
      <c r="B131" s="32">
        <v>1630</v>
      </c>
      <c r="C131" s="32">
        <f>B131*0.75</f>
        <v>1222.5</v>
      </c>
      <c r="D131" s="32">
        <f>B131*0.25</f>
        <v>407.5</v>
      </c>
    </row>
    <row r="132" spans="1:4" ht="12.75">
      <c r="A132" s="13" t="s">
        <v>25</v>
      </c>
      <c r="B132" s="31">
        <f>C132+D132</f>
        <v>374327.66000000003</v>
      </c>
      <c r="C132" s="31">
        <f>SUM(C125:C131)</f>
        <v>286616.705</v>
      </c>
      <c r="D132" s="31">
        <f>SUM(D125:D131)</f>
        <v>87710.955</v>
      </c>
    </row>
    <row r="133" spans="2:4" ht="12.75">
      <c r="B133" s="19"/>
      <c r="C133" s="19"/>
      <c r="D133" s="19"/>
    </row>
    <row r="134" spans="1:4" ht="12.75">
      <c r="A134" s="13" t="s">
        <v>92</v>
      </c>
      <c r="B134" s="21">
        <f>(C134+D134)</f>
        <v>261895.05999999994</v>
      </c>
      <c r="C134" s="21">
        <f>-(C132-C117)</f>
        <v>168334.43249999994</v>
      </c>
      <c r="D134" s="21">
        <f>-(D132-D117)</f>
        <v>93560.62750000002</v>
      </c>
    </row>
  </sheetData>
  <sheetProtection/>
  <mergeCells count="1">
    <mergeCell ref="A1:B1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85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originale win98</dc:creator>
  <cp:keywords/>
  <dc:description/>
  <cp:lastModifiedBy>Ufficio</cp:lastModifiedBy>
  <cp:lastPrinted>2021-08-23T14:03:30Z</cp:lastPrinted>
  <dcterms:created xsi:type="dcterms:W3CDTF">2006-01-11T13:43:31Z</dcterms:created>
  <dcterms:modified xsi:type="dcterms:W3CDTF">2021-10-29T08:39:53Z</dcterms:modified>
  <cp:category/>
  <cp:version/>
  <cp:contentType/>
  <cp:contentStatus/>
</cp:coreProperties>
</file>